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<sst xmlns="http://schemas.openxmlformats.org/spreadsheetml/2006/main" count="104" uniqueCount="85">
  <si>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</si>
  <si>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</si>
  <si>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</si>
  <si>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</si>
  <si>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</si>
  <si>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</si>
  <si>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</si>
  <si>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</si>
  <si>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</si>
  <si>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</si>
  <si>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</si>
  <si>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</si>
  <si>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</si>
  <si>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</si>
  <si>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</si>
  <si>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</si>
  <si>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</si>
  <si>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</si>
  <si>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</si>
  <si>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</si>
  <si>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</si>
  <si>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</si>
  <si>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</si>
  <si>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</si>
  <si>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</si>
  <si>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</si>
  <si>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</si>
  <si>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</si>
  <si>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</si>
  <si>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</si>
  <si>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</si>
  <si>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</si>
  <si>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</si>
  <si>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</si>
  <si>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</si>
  <si>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</si>
  <si>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</si>
  <si>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</si>
  <si>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</si>
  <si>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</si>
  <si>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</si>
  <si>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</si>
  <si>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</si>
  <si>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</si>
  <si>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</si>
  <si>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</si>
  <si>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</si>
  <si>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</si>
  <si>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</si>
  <si>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</si>
  <si>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</si>
  <si>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</si>
  <si>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</si>
  <si>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</si>
  <si>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</si>
  <si>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</si>
  <si>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</si>
  <si>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</si>
  <si>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</si>
  <si>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</si>
  <si>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</si>
  <si>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</si>
  <si>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</si>
  <si>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</si>
  <si>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</si>
  <si>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</si>
  <si>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</si>
  <si>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</si>
  <si>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</si>
  <si>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</si>
  <si>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</si>
  <si>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</si>
  <si>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</si>
  <si>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</si>
  <si>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Прогноз суммарного фонда оплаты труда основного персонала</t>
  </si>
  <si>
    <t>Габидуллина Лилия Анасовна</t>
  </si>
  <si>
    <t>Кружок "Веселый мяч"</t>
  </si>
  <si>
    <t xml:space="preserve">Заведующий МБДОУ </t>
  </si>
  <si>
    <t>№68</t>
  </si>
  <si>
    <t>2. Фонд материального обеспечения ДОУ в мес.</t>
  </si>
  <si>
    <t xml:space="preserve">Стоимость обучения воспитанников в месяц </t>
  </si>
  <si>
    <t>1. ФОТ = 57,6%</t>
  </si>
  <si>
    <t>Э.М.Горшкова</t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</si>
  <si>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520 руб.)</t>
    </r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</si>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</sst>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6">
      <selection activeCell="C38" sqref="C38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76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75</v>
      </c>
      <c r="B10" s="25">
        <f>(528127.379*1.302)/12</f>
        <v>57301.820621499995</v>
      </c>
      <c r="C10" s="2">
        <f>36*4*60</f>
        <v>8640</v>
      </c>
      <c r="D10" s="2">
        <v>30</v>
      </c>
      <c r="E10" s="36">
        <f>B10/C10*D10</f>
        <v>198.9646549357639</v>
      </c>
    </row>
    <row r="11" spans="1:5" ht="12.75">
      <c r="A11" s="4" t="s">
        <v>4</v>
      </c>
      <c r="B11" s="2"/>
      <c r="C11" s="2"/>
      <c r="D11" s="2"/>
      <c r="E11" s="21">
        <f>E10</f>
        <v>198.9646549357639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/>
      <c r="C16" s="56"/>
      <c r="D16" s="55"/>
      <c r="E16" s="55"/>
      <c r="F16" s="55"/>
      <c r="G16" s="37">
        <f aca="true" t="shared" si="0" ref="G16:G22">D16*E16*F16</f>
        <v>0</v>
      </c>
    </row>
    <row r="17" spans="1:7" ht="12.75">
      <c r="A17" s="63"/>
      <c r="B17" s="55"/>
      <c r="C17" s="56"/>
      <c r="D17" s="55"/>
      <c r="E17" s="55"/>
      <c r="F17" s="55"/>
      <c r="G17" s="37">
        <f t="shared" si="0"/>
        <v>0</v>
      </c>
    </row>
    <row r="18" spans="1:7" ht="12.75">
      <c r="A18" s="64"/>
      <c r="B18" s="56"/>
      <c r="C18" s="56"/>
      <c r="D18" s="55"/>
      <c r="E18" s="55"/>
      <c r="F18" s="55"/>
      <c r="G18" s="37">
        <f t="shared" si="0"/>
        <v>0</v>
      </c>
    </row>
    <row r="19" spans="1:7" ht="12.75">
      <c r="A19" s="54"/>
      <c r="B19" s="56"/>
      <c r="C19" s="56"/>
      <c r="D19" s="55"/>
      <c r="E19" s="55"/>
      <c r="F19" s="55"/>
      <c r="G19" s="37">
        <f t="shared" si="0"/>
        <v>0</v>
      </c>
    </row>
    <row r="20" spans="1:7" ht="12.75">
      <c r="A20" s="54"/>
      <c r="B20" s="56"/>
      <c r="C20" s="56"/>
      <c r="D20" s="55"/>
      <c r="E20" s="55"/>
      <c r="F20" s="55"/>
      <c r="G20" s="37">
        <f t="shared" si="0"/>
        <v>0</v>
      </c>
    </row>
    <row r="21" spans="1:7" ht="12.75">
      <c r="A21" s="54"/>
      <c r="B21" s="56"/>
      <c r="C21" s="56"/>
      <c r="D21" s="55"/>
      <c r="E21" s="55"/>
      <c r="F21" s="55"/>
      <c r="G21" s="37">
        <f t="shared" si="0"/>
        <v>0</v>
      </c>
    </row>
    <row r="22" spans="1:7" ht="12.75">
      <c r="A22" s="9"/>
      <c r="B22" s="56"/>
      <c r="C22" s="56"/>
      <c r="D22" s="55"/>
      <c r="E22" s="55"/>
      <c r="F22" s="55"/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0</v>
      </c>
      <c r="I23" s="57" t="s">
        <v>73</v>
      </c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61885.96627121999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74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0.4038128315856935</v>
      </c>
    </row>
    <row r="41" spans="1:3" ht="37.5" customHeight="1">
      <c r="A41" s="10" t="s">
        <v>19</v>
      </c>
      <c r="B41" s="8" t="s">
        <v>25</v>
      </c>
      <c r="C41" s="33">
        <f>E10</f>
        <v>198.9646549357639</v>
      </c>
    </row>
    <row r="42" spans="1:3" ht="28.5" customHeight="1">
      <c r="A42" s="10" t="s">
        <v>20</v>
      </c>
      <c r="B42" s="24" t="s">
        <v>40</v>
      </c>
      <c r="C42" s="33">
        <f>C40*C41</f>
        <v>80.34448069508124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spans="3:4" ht="12.75">
      <c r="C2" s="27" t="s">
        <v>77</v>
      </c>
      <c r="D2" t="s">
        <v>78</v>
      </c>
    </row>
    <row r="3" ht="12.75">
      <c r="C3" s="27"/>
    </row>
    <row r="4" ht="12.75">
      <c r="C4" s="27" t="s">
        <v>82</v>
      </c>
    </row>
    <row r="5" ht="12.75">
      <c r="C5" s="27" t="s">
        <v>84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76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42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6</v>
      </c>
      <c r="D11" s="19" t="s">
        <v>67</v>
      </c>
      <c r="E11" s="27" t="s">
        <v>72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198.9646549357639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0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80.34448069508124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279.30913563084516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335.1709627570142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6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2011.0257765420852</v>
      </c>
      <c r="E22" s="71" t="s">
        <v>83</v>
      </c>
      <c r="F22" s="65"/>
      <c r="G22" s="65"/>
      <c r="H22" s="65"/>
      <c r="I22" s="65"/>
      <c r="J22" s="65"/>
    </row>
    <row r="23" ht="12.75">
      <c r="D23" s="49">
        <v>540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30" zoomScaleSheetLayoutView="13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f>КАЛЬКУЛЯЦИЯ!D23</f>
        <v>540</v>
      </c>
    </row>
    <row r="4" spans="1:6" ht="24" customHeight="1">
      <c r="A4" s="17" t="s">
        <v>80</v>
      </c>
      <c r="B4" s="9"/>
      <c r="C4" s="9"/>
      <c r="D4" s="9"/>
      <c r="E4" s="9"/>
      <c r="F4" s="41">
        <f>F3*КАЛЬКУЛЯЦИЯ!C9</f>
        <v>22680</v>
      </c>
    </row>
    <row r="5" spans="1:6" ht="36.75" customHeight="1">
      <c r="A5" s="78" t="s">
        <v>81</v>
      </c>
      <c r="B5" s="79"/>
      <c r="C5" s="79"/>
      <c r="D5" s="79"/>
      <c r="E5" s="80"/>
      <c r="F5" s="42">
        <f>F4*57.6%</f>
        <v>13063.680000000002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3030.1316129032275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10033.548387096775</v>
      </c>
      <c r="G7" s="47">
        <f>F7/F4</f>
        <v>0.4423963133640553</v>
      </c>
      <c r="H7" s="65" t="s">
        <v>70</v>
      </c>
      <c r="I7" s="65"/>
      <c r="J7" s="65"/>
      <c r="K7" s="65"/>
    </row>
    <row r="8" spans="1:6" ht="36" customHeight="1">
      <c r="A8" s="44" t="s">
        <v>79</v>
      </c>
      <c r="B8" s="44"/>
      <c r="C8" s="44"/>
      <c r="D8" s="44"/>
      <c r="E8" s="44"/>
      <c r="F8" s="45">
        <f>F4-F5</f>
        <v>9616.319999999998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2021-10-28T10:49:48Z</cp:lastPrinted>
  <dcterms:created xsi:type="dcterms:W3CDTF">1996-10-08T23:32:33Z</dcterms:created>
  <dcterms:modified xsi:type="dcterms:W3CDTF">2022-09-19T11:24:47Z</dcterms:modified>
  <cp:category/>
  <cp:version/>
  <cp:contentType/>
  <cp:contentStatus/>
</cp:coreProperties>
</file>